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 lockWindows="1"/>
  <bookViews>
    <workbookView xWindow="0" yWindow="0" windowWidth="16380" windowHeight="8190"/>
  </bookViews>
  <sheets>
    <sheet name="Feuil1" sheetId="2" r:id="rId1"/>
  </sheets>
  <definedNames>
    <definedName name="_xlnm.Print_Area" localSheetId="0">Feuil1!$A$7:$U$29</definedName>
  </definedNames>
  <calcPr calcId="125725"/>
</workbook>
</file>

<file path=xl/calcChain.xml><?xml version="1.0" encoding="utf-8"?>
<calcChain xmlns="http://schemas.openxmlformats.org/spreadsheetml/2006/main">
  <c r="I3" i="2"/>
  <c r="I4"/>
  <c r="I5"/>
  <c r="J10"/>
  <c r="L15"/>
  <c r="K10"/>
  <c r="L10"/>
  <c r="N10"/>
  <c r="J11"/>
  <c r="K11"/>
  <c r="N15"/>
  <c r="L11"/>
  <c r="N11"/>
  <c r="J12"/>
  <c r="K12"/>
  <c r="P15"/>
  <c r="L12"/>
  <c r="N12"/>
  <c r="B13"/>
  <c r="N17"/>
  <c r="B19"/>
  <c r="B25"/>
  <c r="R15"/>
  <c r="L17"/>
  <c r="R17"/>
  <c r="J18"/>
  <c r="T18"/>
  <c r="R18"/>
</calcChain>
</file>

<file path=xl/sharedStrings.xml><?xml version="1.0" encoding="utf-8"?>
<sst xmlns="http://schemas.openxmlformats.org/spreadsheetml/2006/main" count="69" uniqueCount="57">
  <si>
    <t>GRILLE D'EVALUATION DES RISQUES</t>
  </si>
  <si>
    <r>
      <t>Mentionner ci-dessous l'</t>
    </r>
    <r>
      <rPr>
        <b/>
        <sz val="14"/>
        <color indexed="8"/>
        <rFont val="Arial"/>
        <family val="2"/>
      </rPr>
      <t>ORGANISATEUR</t>
    </r>
    <r>
      <rPr>
        <sz val="14"/>
        <color indexed="8"/>
        <rFont val="Arial"/>
        <family val="2"/>
      </rPr>
      <t xml:space="preserve"> 
et la </t>
    </r>
    <r>
      <rPr>
        <b/>
        <sz val="14"/>
        <color indexed="8"/>
        <rFont val="Arial"/>
        <family val="2"/>
      </rPr>
      <t>MANIFESTATION CONCERNÉE (NOM, date et lieu)</t>
    </r>
  </si>
  <si>
    <r>
      <t xml:space="preserve">Document à compléter, signer par l'organisateur et à joindre obligatoirement à la demande de DPS.
</t>
    </r>
    <r>
      <rPr>
        <b/>
        <sz val="11"/>
        <color indexed="40"/>
        <rFont val="Arial"/>
        <family val="2"/>
      </rPr>
      <t xml:space="preserve">Mentionner dans les cases bleues concernées le chiffre "1"       </t>
    </r>
    <r>
      <rPr>
        <sz val="11"/>
        <color indexed="40"/>
        <rFont val="Arial"/>
        <family val="2"/>
      </rPr>
      <t>(Une seule case par rubrique).</t>
    </r>
  </si>
  <si>
    <r>
      <t>Mentionner ci-dessous l'</t>
    </r>
    <r>
      <rPr>
        <b/>
        <sz val="14"/>
        <rFont val="Arial"/>
        <family val="2"/>
      </rPr>
      <t xml:space="preserve">ORGANISATEUR 
</t>
    </r>
    <r>
      <rPr>
        <sz val="14"/>
        <rFont val="Arial"/>
        <family val="2"/>
      </rPr>
      <t xml:space="preserve">et la </t>
    </r>
    <r>
      <rPr>
        <b/>
        <sz val="14"/>
        <rFont val="Arial"/>
        <family val="2"/>
      </rPr>
      <t>MANIFESTATION CONCERNÉE (NOM, date et lieu)</t>
    </r>
  </si>
  <si>
    <r>
      <t xml:space="preserve">Document à compléter, à signer par l'organisateur et à joindre obligatoirement à la demande de DPS.
</t>
    </r>
    <r>
      <rPr>
        <b/>
        <sz val="11"/>
        <color indexed="40"/>
        <rFont val="Arial"/>
        <family val="2"/>
      </rPr>
      <t>Mentionner l'effectif prévisible dans la case bleue sans ponctuation ni espace.</t>
    </r>
  </si>
  <si>
    <t>Activité du rassemblement</t>
  </si>
  <si>
    <t>Indicateur P2</t>
  </si>
  <si>
    <t>Niveau de risque</t>
  </si>
  <si>
    <t>RIS</t>
  </si>
  <si>
    <t>Type de DPS</t>
  </si>
  <si>
    <t>- Public assis :</t>
  </si>
  <si>
    <t>spectacle, cérémonie cultuelle, réunion publique, restauration, rendez-vous sportif…</t>
  </si>
  <si>
    <t>Faible</t>
  </si>
  <si>
    <t>Modéré</t>
  </si>
  <si>
    <t>Moyen</t>
  </si>
  <si>
    <t>Elevé</t>
  </si>
  <si>
    <t>RIS ≤ 0.25</t>
  </si>
  <si>
    <t>A la diligence de l'autorité de police compétence</t>
  </si>
  <si>
    <t>- Public debout :</t>
  </si>
  <si>
    <t>cérémonie cultuelle, réunion publique, restauration, exposition, foire, salon, comice agricole…</t>
  </si>
  <si>
    <t>0.25 &lt; RIS ≤ 1,125</t>
  </si>
  <si>
    <t>Point d'alerte et de premiers secours</t>
  </si>
  <si>
    <t>spectacle avec public statique, fête foraine, rendez-vous sportif avec protection du public par rapport à l'événement…</t>
  </si>
  <si>
    <t>1,125 &lt; RIS ≤ 12</t>
  </si>
  <si>
    <t>DPS de petite envergure</t>
  </si>
  <si>
    <t>spectacle avec public dynamique, danse, feria, fête votive, carnaval, spectacle de rue, grande parade, rendez-vous sportif sans protection du public par rapport à l'événement…</t>
  </si>
  <si>
    <t>Indicateur E1</t>
  </si>
  <si>
    <t>12 &lt; RIS ≤ 36</t>
  </si>
  <si>
    <t>DPS de moyenne envergure</t>
  </si>
  <si>
    <t>- Evénement se déroulant sur plusieurs jours avec présence permanente du public :</t>
  </si>
  <si>
    <t>hébergement sur site ou à proximité.</t>
  </si>
  <si>
    <t>Indicateur E2</t>
  </si>
  <si>
    <t>36 &lt; RIS</t>
  </si>
  <si>
    <t>DPS de grande envergure</t>
  </si>
  <si>
    <t>Caractéristiques de l'environnement ou de l'accessibilité du site</t>
  </si>
  <si>
    <t>- Structures permanentes : Bâtiment, salle « en dur »,…
- Voies publiques, rues,… avec accès dégagés
- Conditions d'accès aisés</t>
  </si>
  <si>
    <t>Indice total de risque : i = P2 + E1 + E2 =</t>
  </si>
  <si>
    <t>+</t>
  </si>
  <si>
    <t>=</t>
  </si>
  <si>
    <t>- Structures non permanentes : Gradins, tribunes, chapiteaux,…
- Espaces naturels : surface ≤ 2 hectares
- Brancardage : 150 m &lt; longueur ≤ 300 m
- Terrain en pente sur plus de 100 mètres</t>
  </si>
  <si>
    <t>Effectif prévisible déclaré du public : P1 =</t>
  </si>
  <si>
    <r>
      <t xml:space="preserve">Si  P1  ≤  100 000 personnes, 
     </t>
    </r>
    <r>
      <rPr>
        <sz val="11"/>
        <color indexed="8"/>
        <rFont val="Wingdings 3"/>
        <family val="1"/>
        <charset val="2"/>
      </rPr>
      <t>Ê</t>
    </r>
    <r>
      <rPr>
        <sz val="11"/>
        <color indexed="8"/>
        <rFont val="Arial"/>
        <family val="2"/>
      </rPr>
      <t xml:space="preserve"> P  =  P1
Si  P1  &gt;  100 000 personnes, 
     </t>
    </r>
    <r>
      <rPr>
        <sz val="11"/>
        <color indexed="8"/>
        <rFont val="Wingdings 3"/>
        <family val="1"/>
        <charset val="2"/>
      </rPr>
      <t>Ê</t>
    </r>
    <r>
      <rPr>
        <sz val="11"/>
        <color indexed="8"/>
        <rFont val="Arial"/>
        <family val="2"/>
      </rPr>
      <t xml:space="preserve"> P  =  100 000  +  [(P1 - 100 000) / 2]</t>
    </r>
  </si>
  <si>
    <t>- Espaces naturels : 2 ha &lt; surface ≤ 5 ha
- Brancardage : 300 m &lt; longueur ≤ 600 m
- Terrain en pente sur plus de 150 mètres
- Autres conditions d'accès difficiles</t>
  </si>
  <si>
    <t>Ratio d'intervenants secouristes : RIS = i x P / 1000 =</t>
  </si>
  <si>
    <t>x</t>
  </si>
  <si>
    <t>/</t>
  </si>
  <si>
    <t>- Espaces naturels : surface &gt; 5 ha
- Brancardage : longueur &gt; 600 m
- Terrain en pente sur plus de 300 mètres
- Autres conditions d'accès difficiles : Talus, escaliers, voies d'accès non carrossables,…
- Progression des secours rendue difficile par la présence du public</t>
  </si>
  <si>
    <t>RIS =</t>
  </si>
  <si>
    <t>Effectif pair d'intervenants secouristes =</t>
  </si>
  <si>
    <t>Délai d'intervention des secours publics</t>
  </si>
  <si>
    <t>Nom et visa 
de l'organisateur</t>
  </si>
  <si>
    <t>≤ 10 minutes</t>
  </si>
  <si>
    <t>&gt; 10 minutes et ≤ 20 minutes</t>
  </si>
  <si>
    <t>&gt; 20 minutes et ≤ 30 minutes</t>
  </si>
  <si>
    <t>&gt; 30 minutes</t>
  </si>
  <si>
    <t>Nom et visa  de l'association agrée 
de sécurité civile en charge du DPS</t>
  </si>
  <si>
    <t>Ce document signé des 2 parties sera annexé au dossier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</si>
</sst>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indexed="8"/>
      <name val="Calibri"/>
      <family val="2"/>
    </font>
    <font>
      <sz val="11"/>
      <color indexed="8"/>
      <name val="Arial"/>
      <family val="2"/>
    </font>
    <font>
      <sz val="2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0"/>
      <name val="Arial"/>
      <family val="2"/>
    </font>
    <font>
      <sz val="11"/>
      <color indexed="4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Arial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Wingdings 3"/>
      <family val="1"/>
      <charset val="2"/>
    </font>
    <font>
      <sz val="12"/>
      <color indexed="8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3"/>
        <bgColor indexed="34"/>
      </patternFill>
    </fill>
  </fills>
  <borders count="26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3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Protection="1"/>
    <xf numFmtId="0" fontId="5" fillId="0" borderId="4" xfId="0" applyFont="1" applyBorder="1" applyAlignment="1" applyProtection="1">
      <alignment horizontal="right" vertical="center" wrapText="1"/>
    </xf>
    <xf numFmtId="0" fontId="1" fillId="0" borderId="5" xfId="0" applyFont="1" applyBorder="1" applyProtection="1"/>
    <xf numFmtId="0" fontId="5" fillId="0" borderId="0" xfId="0" applyFont="1" applyBorder="1" applyAlignment="1" applyProtection="1">
      <alignment horizontal="right" vertical="center" wrapText="1"/>
    </xf>
    <xf numFmtId="0" fontId="1" fillId="0" borderId="6" xfId="0" applyFont="1" applyBorder="1" applyProtection="1"/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49" fontId="11" fillId="0" borderId="9" xfId="0" applyNumberFormat="1" applyFont="1" applyBorder="1" applyAlignment="1" applyProtection="1">
      <alignment horizontal="left" vertical="center"/>
    </xf>
    <xf numFmtId="0" fontId="12" fillId="0" borderId="10" xfId="0" applyNumberFormat="1" applyFont="1" applyBorder="1" applyAlignment="1" applyProtection="1">
      <alignment vertical="center"/>
    </xf>
    <xf numFmtId="0" fontId="13" fillId="0" borderId="11" xfId="0" applyFont="1" applyBorder="1" applyAlignment="1" applyProtection="1">
      <alignment vertical="center"/>
    </xf>
    <xf numFmtId="2" fontId="1" fillId="0" borderId="7" xfId="0" applyNumberFormat="1" applyFont="1" applyBorder="1" applyAlignment="1" applyProtection="1">
      <alignment horizontal="center" vertical="center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 indent="1"/>
    </xf>
    <xf numFmtId="49" fontId="11" fillId="0" borderId="9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center" vertical="center"/>
    </xf>
    <xf numFmtId="2" fontId="14" fillId="3" borderId="7" xfId="0" applyNumberFormat="1" applyFont="1" applyFill="1" applyBorder="1" applyAlignment="1" applyProtection="1">
      <alignment horizontal="center" vertical="center"/>
    </xf>
    <xf numFmtId="49" fontId="11" fillId="0" borderId="12" xfId="0" applyNumberFormat="1" applyFont="1" applyBorder="1" applyAlignment="1" applyProtection="1">
      <alignment vertical="top" wrapText="1"/>
    </xf>
    <xf numFmtId="0" fontId="12" fillId="0" borderId="13" xfId="0" applyNumberFormat="1" applyFont="1" applyBorder="1" applyAlignment="1" applyProtection="1">
      <alignment vertical="center" wrapText="1"/>
    </xf>
    <xf numFmtId="0" fontId="15" fillId="0" borderId="5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2" fontId="1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7" fillId="3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164" fontId="17" fillId="3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/>
    </xf>
    <xf numFmtId="0" fontId="4" fillId="0" borderId="10" xfId="0" applyFont="1" applyFill="1" applyBorder="1" applyAlignment="1" applyProtection="1">
      <alignment horizontal="center" vertical="center"/>
    </xf>
    <xf numFmtId="0" fontId="1" fillId="0" borderId="15" xfId="0" applyFont="1" applyBorder="1" applyProtection="1"/>
    <xf numFmtId="0" fontId="4" fillId="0" borderId="1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right" vertical="center"/>
    </xf>
    <xf numFmtId="0" fontId="17" fillId="0" borderId="10" xfId="0" applyFont="1" applyFill="1" applyBorder="1" applyAlignment="1" applyProtection="1">
      <alignment vertical="center"/>
    </xf>
    <xf numFmtId="0" fontId="17" fillId="3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20" fillId="3" borderId="7" xfId="0" applyFont="1" applyFill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right"/>
    </xf>
    <xf numFmtId="0" fontId="1" fillId="0" borderId="14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0" fontId="1" fillId="0" borderId="18" xfId="0" applyFont="1" applyBorder="1" applyProtection="1"/>
    <xf numFmtId="0" fontId="5" fillId="0" borderId="17" xfId="0" applyFont="1" applyFill="1" applyBorder="1" applyAlignment="1" applyProtection="1"/>
    <xf numFmtId="0" fontId="1" fillId="0" borderId="19" xfId="0" applyFont="1" applyBorder="1" applyProtection="1"/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right" vertical="center" wrapText="1"/>
    </xf>
    <xf numFmtId="0" fontId="0" fillId="0" borderId="0" xfId="0" applyProtection="1"/>
    <xf numFmtId="0" fontId="1" fillId="0" borderId="0" xfId="0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right"/>
    </xf>
    <xf numFmtId="3" fontId="17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top" wrapText="1"/>
    </xf>
    <xf numFmtId="0" fontId="1" fillId="0" borderId="7" xfId="0" applyNumberFormat="1" applyFont="1" applyBorder="1" applyAlignment="1" applyProtection="1">
      <alignment horizontal="left" vertical="top" wrapText="1"/>
    </xf>
    <xf numFmtId="0" fontId="15" fillId="0" borderId="10" xfId="0" applyFont="1" applyBorder="1" applyAlignment="1" applyProtection="1">
      <alignment horizontal="right"/>
    </xf>
    <xf numFmtId="49" fontId="4" fillId="0" borderId="7" xfId="0" applyNumberFormat="1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left" vertical="center"/>
    </xf>
    <xf numFmtId="49" fontId="12" fillId="0" borderId="23" xfId="0" applyNumberFormat="1" applyFont="1" applyBorder="1" applyAlignment="1" applyProtection="1">
      <alignment horizontal="left" vertical="top" wrapText="1"/>
    </xf>
    <xf numFmtId="2" fontId="1" fillId="0" borderId="7" xfId="0" applyNumberFormat="1" applyFont="1" applyBorder="1" applyAlignment="1" applyProtection="1">
      <alignment horizontal="center" vertical="center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4" fillId="3" borderId="7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49" fontId="11" fillId="0" borderId="24" xfId="0" applyNumberFormat="1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left" vertical="center" wrapText="1"/>
    </xf>
    <xf numFmtId="49" fontId="10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2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2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5" fillId="0" borderId="4" xfId="0" applyFont="1" applyBorder="1" applyAlignment="1" applyProtection="1">
      <alignment horizontal="right" vertical="center" wrapText="1"/>
    </xf>
    <xf numFmtId="0" fontId="8" fillId="0" borderId="20" xfId="0" applyFont="1" applyBorder="1" applyAlignment="1">
      <alignment horizontal="left" vertical="top" wrapText="1"/>
    </xf>
  </cellXfs>
  <cellStyles count="1">
    <cellStyle name="Normal" xfId="0" builtinId="0"/>
  </cellStyles>
  <dxfs count="4"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windowProtection="1" showGridLines="0" showZeros="0" tabSelected="1" view="pageBreakPreview" zoomScale="55" zoomScaleSheetLayoutView="55" workbookViewId="0">
      <selection activeCell="E16" sqref="E16"/>
    </sheetView>
  </sheetViews>
  <sheetFormatPr baseColWidth="10" defaultColWidth="9.140625" defaultRowHeight="14.25"/>
  <cols>
    <col min="1" max="1" width="1.7109375" style="1" customWidth="1"/>
    <col min="2" max="2" width="23" style="1" customWidth="1"/>
    <col min="3" max="3" width="50.7109375" style="1" customWidth="1"/>
    <col min="4" max="4" width="85.7109375" style="1" customWidth="1"/>
    <col min="5" max="6" width="20.7109375" style="1" customWidth="1"/>
    <col min="7" max="8" width="1.7109375" style="1" customWidth="1"/>
    <col min="9" max="9" width="26.7109375" style="2" customWidth="1"/>
    <col min="10" max="11" width="16.7109375" style="1" customWidth="1"/>
    <col min="12" max="12" width="14.7109375" style="1" customWidth="1"/>
    <col min="13" max="13" width="2.7109375" style="1" customWidth="1"/>
    <col min="14" max="14" width="14.7109375" style="1" customWidth="1"/>
    <col min="15" max="15" width="2.7109375" style="1" customWidth="1"/>
    <col min="16" max="16" width="14.7109375" style="1" customWidth="1"/>
    <col min="17" max="17" width="2.7109375" style="1" customWidth="1"/>
    <col min="18" max="18" width="16" style="1" customWidth="1"/>
    <col min="19" max="19" width="20.7109375" style="1" customWidth="1"/>
    <col min="20" max="20" width="51" style="2" customWidth="1"/>
    <col min="21" max="21" width="1.7109375" style="1" customWidth="1"/>
    <col min="22" max="22" width="9.140625" style="1"/>
    <col min="23" max="23" width="55.5703125" style="1" customWidth="1"/>
    <col min="24" max="16384" width="9.140625" style="1"/>
  </cols>
  <sheetData>
    <row r="1" spans="1:29" s="5" customFormat="1" ht="54.95" customHeight="1">
      <c r="A1" s="3"/>
      <c r="B1" s="100" t="s">
        <v>0</v>
      </c>
      <c r="C1" s="100"/>
      <c r="D1" s="100"/>
      <c r="E1" s="100"/>
      <c r="F1" s="100"/>
      <c r="G1" s="4"/>
      <c r="H1" s="3"/>
      <c r="I1" s="100" t="s">
        <v>0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4"/>
    </row>
    <row r="2" spans="1:29" ht="39.950000000000003" customHeight="1">
      <c r="A2" s="6"/>
      <c r="B2" s="101" t="s">
        <v>1</v>
      </c>
      <c r="C2" s="101"/>
      <c r="D2" s="102" t="s">
        <v>2</v>
      </c>
      <c r="E2" s="102"/>
      <c r="F2" s="102"/>
      <c r="G2" s="8"/>
      <c r="H2" s="6"/>
      <c r="I2" s="103" t="s">
        <v>3</v>
      </c>
      <c r="J2" s="103"/>
      <c r="K2" s="103"/>
      <c r="L2" s="103"/>
      <c r="M2" s="102" t="s">
        <v>4</v>
      </c>
      <c r="N2" s="102"/>
      <c r="O2" s="102"/>
      <c r="P2" s="102"/>
      <c r="Q2" s="102"/>
      <c r="R2" s="102"/>
      <c r="S2" s="102"/>
      <c r="T2" s="102"/>
      <c r="U2" s="8"/>
    </row>
    <row r="3" spans="1:29" ht="24.95" customHeight="1">
      <c r="A3" s="6"/>
      <c r="B3" s="71"/>
      <c r="C3" s="72"/>
      <c r="D3" s="73"/>
      <c r="E3" s="9"/>
      <c r="F3" s="9"/>
      <c r="G3" s="8"/>
      <c r="H3" s="6"/>
      <c r="I3" s="93">
        <f>IF(B3&lt;&gt;" ",B3," ")</f>
        <v>0</v>
      </c>
      <c r="J3" s="93"/>
      <c r="K3" s="93"/>
      <c r="L3" s="93"/>
      <c r="M3" s="7"/>
      <c r="N3" s="9"/>
      <c r="O3" s="9"/>
      <c r="P3" s="9"/>
      <c r="Q3" s="9"/>
      <c r="R3" s="9"/>
      <c r="S3" s="9"/>
      <c r="T3" s="9"/>
      <c r="U3" s="8"/>
    </row>
    <row r="4" spans="1:29" ht="24.95" customHeight="1">
      <c r="A4" s="6"/>
      <c r="B4" s="94"/>
      <c r="C4" s="94"/>
      <c r="D4" s="7"/>
      <c r="E4" s="9"/>
      <c r="F4" s="9"/>
      <c r="G4" s="8"/>
      <c r="H4" s="6"/>
      <c r="I4" s="95">
        <f>B4</f>
        <v>0</v>
      </c>
      <c r="J4" s="95"/>
      <c r="K4" s="95"/>
      <c r="L4" s="95"/>
      <c r="M4" s="7"/>
      <c r="N4" s="9"/>
      <c r="O4" s="9"/>
      <c r="P4" s="9"/>
      <c r="Q4" s="9"/>
      <c r="R4" s="9"/>
      <c r="S4" s="9"/>
      <c r="T4" s="9"/>
      <c r="U4" s="8"/>
    </row>
    <row r="5" spans="1:29" ht="24.95" customHeight="1">
      <c r="A5" s="10"/>
      <c r="B5" s="96"/>
      <c r="C5" s="96"/>
      <c r="D5" s="11"/>
      <c r="E5" s="12"/>
      <c r="F5" s="12"/>
      <c r="G5" s="13"/>
      <c r="H5" s="6"/>
      <c r="I5" s="97">
        <f>B5</f>
        <v>0</v>
      </c>
      <c r="J5" s="97"/>
      <c r="K5" s="97"/>
      <c r="L5" s="97"/>
      <c r="M5" s="14"/>
      <c r="N5" s="15"/>
      <c r="O5" s="15"/>
      <c r="P5" s="15"/>
      <c r="Q5" s="15"/>
      <c r="R5" s="15"/>
      <c r="S5" s="15"/>
      <c r="T5" s="15"/>
      <c r="U5" s="8"/>
    </row>
    <row r="6" spans="1:29" ht="30" customHeight="1">
      <c r="A6" s="6"/>
      <c r="B6" s="98"/>
      <c r="C6" s="98"/>
      <c r="D6" s="98"/>
      <c r="E6" s="98"/>
      <c r="F6" s="98"/>
      <c r="G6" s="16"/>
      <c r="H6" s="17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8"/>
    </row>
    <row r="7" spans="1:29" s="5" customFormat="1" ht="30" customHeight="1">
      <c r="A7" s="17"/>
      <c r="B7" s="83" t="s">
        <v>5</v>
      </c>
      <c r="C7" s="83"/>
      <c r="D7" s="83"/>
      <c r="E7" s="18" t="s">
        <v>6</v>
      </c>
      <c r="F7" s="18" t="s">
        <v>6</v>
      </c>
      <c r="G7" s="19"/>
      <c r="H7" s="17"/>
      <c r="I7" s="20"/>
      <c r="J7" s="92" t="s">
        <v>7</v>
      </c>
      <c r="K7" s="92"/>
      <c r="L7" s="92"/>
      <c r="M7" s="92"/>
      <c r="N7" s="92"/>
      <c r="O7" s="92"/>
      <c r="P7" s="20"/>
      <c r="Q7" s="20"/>
      <c r="R7" s="92" t="s">
        <v>8</v>
      </c>
      <c r="S7" s="92"/>
      <c r="T7" s="18" t="s">
        <v>9</v>
      </c>
      <c r="U7" s="16"/>
      <c r="V7" s="21"/>
    </row>
    <row r="8" spans="1:29" s="5" customFormat="1" ht="27" customHeight="1">
      <c r="A8" s="17"/>
      <c r="B8" s="22" t="s">
        <v>10</v>
      </c>
      <c r="C8" s="23" t="s">
        <v>11</v>
      </c>
      <c r="D8" s="24"/>
      <c r="E8" s="25">
        <v>0.25</v>
      </c>
      <c r="F8" s="26"/>
      <c r="G8" s="27"/>
      <c r="H8" s="17"/>
      <c r="I8" s="28"/>
      <c r="J8" s="18" t="s">
        <v>12</v>
      </c>
      <c r="K8" s="18" t="s">
        <v>13</v>
      </c>
      <c r="L8" s="92" t="s">
        <v>14</v>
      </c>
      <c r="M8" s="92"/>
      <c r="N8" s="92" t="s">
        <v>15</v>
      </c>
      <c r="O8" s="92"/>
      <c r="P8" s="20"/>
      <c r="Q8" s="20"/>
      <c r="R8" s="90" t="s">
        <v>16</v>
      </c>
      <c r="S8" s="90"/>
      <c r="T8" s="29" t="s">
        <v>17</v>
      </c>
      <c r="U8" s="16"/>
      <c r="V8" s="21"/>
    </row>
    <row r="9" spans="1:29" s="5" customFormat="1" ht="27" customHeight="1">
      <c r="A9" s="17"/>
      <c r="B9" s="30" t="s">
        <v>18</v>
      </c>
      <c r="C9" s="23" t="s">
        <v>19</v>
      </c>
      <c r="D9" s="24"/>
      <c r="E9" s="25">
        <v>0.3</v>
      </c>
      <c r="F9" s="26"/>
      <c r="G9" s="27"/>
      <c r="H9" s="17"/>
      <c r="I9" s="28"/>
      <c r="J9" s="25">
        <v>0.25</v>
      </c>
      <c r="K9" s="25">
        <v>0.3</v>
      </c>
      <c r="L9" s="87">
        <v>0.35</v>
      </c>
      <c r="M9" s="87"/>
      <c r="N9" s="87">
        <v>0.4</v>
      </c>
      <c r="O9" s="87"/>
      <c r="P9" s="20"/>
      <c r="Q9" s="20"/>
      <c r="R9" s="90" t="s">
        <v>20</v>
      </c>
      <c r="S9" s="90"/>
      <c r="T9" s="31" t="s">
        <v>21</v>
      </c>
      <c r="U9" s="16"/>
      <c r="V9" s="21"/>
    </row>
    <row r="10" spans="1:29" s="5" customFormat="1" ht="27" customHeight="1">
      <c r="A10" s="17"/>
      <c r="B10" s="30" t="s">
        <v>18</v>
      </c>
      <c r="C10" s="23" t="s">
        <v>22</v>
      </c>
      <c r="D10" s="24"/>
      <c r="E10" s="25">
        <v>0.35</v>
      </c>
      <c r="F10" s="26"/>
      <c r="G10" s="27"/>
      <c r="H10" s="17"/>
      <c r="I10" s="32" t="s">
        <v>6</v>
      </c>
      <c r="J10" s="33" t="str">
        <f>IF(F8=1,E8,"")</f>
        <v/>
      </c>
      <c r="K10" s="33" t="str">
        <f>IF(F9=1,E9,"")</f>
        <v/>
      </c>
      <c r="L10" s="89" t="str">
        <f>IF(F10=1,E10,"")</f>
        <v/>
      </c>
      <c r="M10" s="89"/>
      <c r="N10" s="89" t="str">
        <f>IF(F11=1,E11,"")</f>
        <v/>
      </c>
      <c r="O10" s="89"/>
      <c r="P10" s="20"/>
      <c r="Q10" s="20"/>
      <c r="R10" s="90" t="s">
        <v>23</v>
      </c>
      <c r="S10" s="90"/>
      <c r="T10" s="31" t="s">
        <v>24</v>
      </c>
      <c r="U10" s="16"/>
    </row>
    <row r="11" spans="1:29" ht="27" customHeight="1">
      <c r="A11" s="6"/>
      <c r="B11" s="34" t="s">
        <v>18</v>
      </c>
      <c r="C11" s="86" t="s">
        <v>25</v>
      </c>
      <c r="D11" s="86"/>
      <c r="E11" s="87">
        <v>0.4</v>
      </c>
      <c r="F11" s="88"/>
      <c r="G11" s="27"/>
      <c r="H11" s="6"/>
      <c r="I11" s="32" t="s">
        <v>26</v>
      </c>
      <c r="J11" s="33" t="str">
        <f>IF(F15=1,E15,"")</f>
        <v/>
      </c>
      <c r="K11" s="33" t="str">
        <f>IF(F16=1,E16,"")</f>
        <v/>
      </c>
      <c r="L11" s="89" t="str">
        <f>IF(F17=1,E17,"")</f>
        <v/>
      </c>
      <c r="M11" s="89"/>
      <c r="N11" s="89" t="str">
        <f>IF(F18=1,E18,"")</f>
        <v/>
      </c>
      <c r="O11" s="89"/>
      <c r="P11" s="2"/>
      <c r="Q11" s="2"/>
      <c r="R11" s="90" t="s">
        <v>27</v>
      </c>
      <c r="S11" s="90"/>
      <c r="T11" s="31" t="s">
        <v>28</v>
      </c>
      <c r="U11" s="8"/>
    </row>
    <row r="12" spans="1:29" ht="27" customHeight="1">
      <c r="A12" s="6"/>
      <c r="B12" s="91" t="s">
        <v>29</v>
      </c>
      <c r="C12" s="91"/>
      <c r="D12" s="35" t="s">
        <v>30</v>
      </c>
      <c r="E12" s="87"/>
      <c r="F12" s="88"/>
      <c r="G12" s="27"/>
      <c r="H12" s="6"/>
      <c r="I12" s="32" t="s">
        <v>31</v>
      </c>
      <c r="J12" s="33" t="str">
        <f>IF(F21=1,E21,"")</f>
        <v/>
      </c>
      <c r="K12" s="33" t="str">
        <f>IF(F22=1,E22,"")</f>
        <v/>
      </c>
      <c r="L12" s="89" t="str">
        <f>IF(F23=1,E23,"")</f>
        <v/>
      </c>
      <c r="M12" s="89"/>
      <c r="N12" s="89" t="str">
        <f>IF(F24=1,E24,"")</f>
        <v/>
      </c>
      <c r="O12" s="89"/>
      <c r="P12" s="2"/>
      <c r="Q12" s="2"/>
      <c r="R12" s="90" t="s">
        <v>32</v>
      </c>
      <c r="S12" s="90"/>
      <c r="T12" s="31" t="s">
        <v>33</v>
      </c>
      <c r="U12" s="8"/>
    </row>
    <row r="13" spans="1:29" ht="18.95" customHeight="1">
      <c r="A13" s="6"/>
      <c r="B13" s="84" t="str">
        <f>IF(SUM(F8:F12)&gt;1,"ATTENTION : NE SAISISSEZ QU'UNE VALEUR '1' DANS UNE DES CASES POUR P2 !!!  "," ")</f>
        <v xml:space="preserve"> </v>
      </c>
      <c r="C13" s="84"/>
      <c r="D13" s="84"/>
      <c r="E13" s="84"/>
      <c r="F13" s="84"/>
      <c r="G13" s="36"/>
      <c r="H13" s="6"/>
      <c r="J13" s="2"/>
      <c r="K13" s="2"/>
      <c r="L13" s="2"/>
      <c r="M13" s="2"/>
      <c r="N13" s="2"/>
      <c r="O13" s="2"/>
      <c r="P13" s="2"/>
      <c r="Q13" s="2"/>
      <c r="R13" s="2"/>
      <c r="S13" s="2"/>
      <c r="U13" s="8"/>
    </row>
    <row r="14" spans="1:29" s="40" customFormat="1" ht="30" customHeight="1">
      <c r="A14" s="37"/>
      <c r="B14" s="83" t="s">
        <v>34</v>
      </c>
      <c r="C14" s="83"/>
      <c r="D14" s="83"/>
      <c r="E14" s="18" t="s">
        <v>26</v>
      </c>
      <c r="F14" s="18" t="s">
        <v>26</v>
      </c>
      <c r="G14" s="19"/>
      <c r="H14" s="3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8"/>
      <c r="V14" s="39"/>
      <c r="X14" s="39"/>
      <c r="Y14" s="39"/>
      <c r="Z14" s="39"/>
      <c r="AA14" s="39"/>
      <c r="AB14" s="39"/>
      <c r="AC14" s="39"/>
    </row>
    <row r="15" spans="1:29" ht="45.95" customHeight="1">
      <c r="A15" s="6"/>
      <c r="B15" s="80" t="s">
        <v>35</v>
      </c>
      <c r="C15" s="80"/>
      <c r="D15" s="80"/>
      <c r="E15" s="25">
        <v>0.25</v>
      </c>
      <c r="F15" s="26"/>
      <c r="G15" s="27"/>
      <c r="H15" s="6"/>
      <c r="I15" s="85" t="s">
        <v>36</v>
      </c>
      <c r="J15" s="85"/>
      <c r="K15" s="85"/>
      <c r="L15" s="41">
        <f>SUM(J10:N10)</f>
        <v>0</v>
      </c>
      <c r="M15" s="42" t="s">
        <v>37</v>
      </c>
      <c r="N15" s="41">
        <f>SUM(J11:N11)</f>
        <v>0</v>
      </c>
      <c r="O15" s="42" t="s">
        <v>37</v>
      </c>
      <c r="P15" s="43">
        <f>SUM(J12:N12)</f>
        <v>0</v>
      </c>
      <c r="Q15" s="41" t="s">
        <v>38</v>
      </c>
      <c r="R15" s="44">
        <f>L15+N15+P15</f>
        <v>0</v>
      </c>
      <c r="S15" s="45"/>
      <c r="T15" s="45"/>
      <c r="U15" s="16"/>
    </row>
    <row r="16" spans="1:29" ht="60" customHeight="1">
      <c r="A16" s="6"/>
      <c r="B16" s="80" t="s">
        <v>39</v>
      </c>
      <c r="C16" s="80"/>
      <c r="D16" s="80"/>
      <c r="E16" s="25">
        <v>0.3</v>
      </c>
      <c r="F16" s="26"/>
      <c r="G16" s="27"/>
      <c r="H16" s="6"/>
      <c r="I16" s="85" t="s">
        <v>40</v>
      </c>
      <c r="J16" s="85"/>
      <c r="K16" s="85"/>
      <c r="L16" s="78"/>
      <c r="M16" s="78"/>
      <c r="N16" s="79" t="s">
        <v>41</v>
      </c>
      <c r="O16" s="79"/>
      <c r="P16" s="79"/>
      <c r="Q16" s="79"/>
      <c r="R16" s="79"/>
      <c r="S16" s="46"/>
      <c r="T16" s="47"/>
      <c r="U16" s="48"/>
    </row>
    <row r="17" spans="1:21" ht="60" customHeight="1">
      <c r="A17" s="6"/>
      <c r="B17" s="80" t="s">
        <v>42</v>
      </c>
      <c r="C17" s="80"/>
      <c r="D17" s="80"/>
      <c r="E17" s="25">
        <v>0.35</v>
      </c>
      <c r="F17" s="26"/>
      <c r="G17" s="27"/>
      <c r="H17" s="6"/>
      <c r="I17" s="49" t="s">
        <v>43</v>
      </c>
      <c r="J17" s="49"/>
      <c r="K17" s="49"/>
      <c r="L17" s="43">
        <f>R15</f>
        <v>0</v>
      </c>
      <c r="M17" s="50" t="s">
        <v>44</v>
      </c>
      <c r="N17" s="51">
        <f>IF(L16&lt;=100000,L16,100000+((L16-100000)/2))</f>
        <v>0</v>
      </c>
      <c r="O17" s="42" t="s">
        <v>45</v>
      </c>
      <c r="P17" s="42">
        <v>1000</v>
      </c>
      <c r="Q17" s="42" t="s">
        <v>38</v>
      </c>
      <c r="R17" s="52">
        <f>(L17*N17)/P17</f>
        <v>0</v>
      </c>
      <c r="S17" s="2"/>
      <c r="T17" s="53"/>
      <c r="U17" s="8"/>
    </row>
    <row r="18" spans="1:21" ht="74.099999999999994" customHeight="1">
      <c r="A18" s="6"/>
      <c r="B18" s="81" t="s">
        <v>46</v>
      </c>
      <c r="C18" s="81"/>
      <c r="D18" s="81"/>
      <c r="E18" s="25">
        <v>0.4</v>
      </c>
      <c r="F18" s="26"/>
      <c r="G18" s="27"/>
      <c r="H18" s="6"/>
      <c r="I18" s="54" t="s">
        <v>47</v>
      </c>
      <c r="J18" s="52">
        <f>R17</f>
        <v>0</v>
      </c>
      <c r="K18" s="55"/>
      <c r="L18" s="56"/>
      <c r="M18" s="56"/>
      <c r="N18" s="56"/>
      <c r="O18" s="56"/>
      <c r="P18" s="57" t="s">
        <v>48</v>
      </c>
      <c r="Q18" s="58"/>
      <c r="R18" s="59" t="str">
        <f>IF(R17&lt;=0.25," ",IF(R17&lt;=2,2,EVEN(J18)))</f>
        <v xml:space="preserve"> </v>
      </c>
      <c r="S18" s="60" t="s">
        <v>9</v>
      </c>
      <c r="T18" s="61" t="str">
        <f>IF(J18&lt;=0," ",IF(J18&lt;=0.25,T8,IF(J18&lt;=1.125,T9,IF(J18&lt;=12,T10,IF(J18&lt;=36,T11,T12)))))</f>
        <v xml:space="preserve"> </v>
      </c>
      <c r="U18" s="8"/>
    </row>
    <row r="19" spans="1:21" ht="18.95" customHeight="1">
      <c r="A19" s="6"/>
      <c r="B19" s="82" t="str">
        <f>IF(SUM(F15:F18)&gt;1,"ATTENTION : NE SAISISSEZ QU'UNE VALEUR '1' DANS UNE DES CASES POUR E1 !!!   "," ")</f>
        <v xml:space="preserve"> </v>
      </c>
      <c r="C19" s="82"/>
      <c r="D19" s="82"/>
      <c r="E19" s="82"/>
      <c r="F19" s="82"/>
      <c r="G19" s="62"/>
      <c r="H19" s="6"/>
      <c r="J19" s="2"/>
      <c r="K19" s="63"/>
      <c r="L19" s="63"/>
      <c r="M19" s="63"/>
      <c r="N19" s="2"/>
      <c r="O19" s="2"/>
      <c r="P19" s="2"/>
      <c r="Q19" s="2"/>
      <c r="R19" s="2"/>
      <c r="S19" s="63"/>
      <c r="T19" s="63"/>
      <c r="U19" s="8"/>
    </row>
    <row r="20" spans="1:21" s="5" customFormat="1" ht="30" customHeight="1">
      <c r="A20" s="17"/>
      <c r="B20" s="83" t="s">
        <v>49</v>
      </c>
      <c r="C20" s="83"/>
      <c r="D20" s="83"/>
      <c r="E20" s="18" t="s">
        <v>31</v>
      </c>
      <c r="F20" s="18" t="s">
        <v>31</v>
      </c>
      <c r="G20" s="19"/>
      <c r="H20" s="17"/>
      <c r="I20" s="2"/>
      <c r="J20" s="20"/>
      <c r="K20" s="75" t="s">
        <v>50</v>
      </c>
      <c r="L20" s="75"/>
      <c r="M20" s="64"/>
      <c r="N20" s="2"/>
      <c r="O20" s="2"/>
      <c r="P20" s="47"/>
      <c r="Q20" s="47"/>
      <c r="R20" s="47"/>
      <c r="S20" s="75" t="s">
        <v>55</v>
      </c>
      <c r="T20" s="75"/>
      <c r="U20" s="16"/>
    </row>
    <row r="21" spans="1:21" ht="24.95" customHeight="1">
      <c r="A21" s="6"/>
      <c r="B21" s="76" t="s">
        <v>51</v>
      </c>
      <c r="C21" s="76"/>
      <c r="D21" s="76"/>
      <c r="E21" s="25">
        <v>0.25</v>
      </c>
      <c r="F21" s="26"/>
      <c r="G21" s="27"/>
      <c r="H21" s="6"/>
      <c r="I21" s="20"/>
      <c r="J21" s="2"/>
      <c r="K21" s="75"/>
      <c r="L21" s="75"/>
      <c r="M21" s="20"/>
      <c r="N21" s="20"/>
      <c r="O21" s="20"/>
      <c r="P21" s="47"/>
      <c r="Q21" s="47"/>
      <c r="R21" s="47"/>
      <c r="S21" s="75"/>
      <c r="T21" s="75"/>
      <c r="U21" s="8"/>
    </row>
    <row r="22" spans="1:21" ht="24.95" customHeight="1">
      <c r="A22" s="6"/>
      <c r="B22" s="76" t="s">
        <v>52</v>
      </c>
      <c r="C22" s="76"/>
      <c r="D22" s="76"/>
      <c r="E22" s="25">
        <v>0.3</v>
      </c>
      <c r="F22" s="26"/>
      <c r="G22" s="27"/>
      <c r="H22" s="6"/>
      <c r="J22" s="2"/>
      <c r="K22" s="2"/>
      <c r="L22" s="2"/>
      <c r="M22" s="2"/>
      <c r="N22" s="2"/>
      <c r="O22" s="2"/>
      <c r="P22" s="2"/>
      <c r="Q22" s="2"/>
      <c r="R22" s="2"/>
      <c r="S22" s="2"/>
      <c r="U22" s="8"/>
    </row>
    <row r="23" spans="1:21" ht="24.95" customHeight="1">
      <c r="A23" s="6"/>
      <c r="B23" s="76" t="s">
        <v>53</v>
      </c>
      <c r="C23" s="76"/>
      <c r="D23" s="76"/>
      <c r="E23" s="25">
        <v>0.35</v>
      </c>
      <c r="F23" s="26"/>
      <c r="G23" s="27"/>
      <c r="H23" s="6"/>
      <c r="J23" s="2"/>
      <c r="K23" s="2"/>
      <c r="L23" s="2"/>
      <c r="M23" s="2"/>
      <c r="N23" s="2"/>
      <c r="O23" s="2"/>
      <c r="P23" s="2"/>
      <c r="Q23" s="2"/>
      <c r="R23" s="2"/>
      <c r="S23" s="2"/>
      <c r="U23" s="8"/>
    </row>
    <row r="24" spans="1:21" ht="24.95" customHeight="1">
      <c r="A24" s="6"/>
      <c r="B24" s="76" t="s">
        <v>54</v>
      </c>
      <c r="C24" s="76"/>
      <c r="D24" s="76"/>
      <c r="E24" s="25">
        <v>0.4</v>
      </c>
      <c r="F24" s="26"/>
      <c r="G24" s="27"/>
      <c r="H24" s="6"/>
      <c r="J24" s="2"/>
      <c r="K24" s="2"/>
      <c r="L24" s="2"/>
      <c r="M24" s="2"/>
      <c r="N24" s="2"/>
      <c r="O24" s="2"/>
      <c r="P24" s="2"/>
      <c r="Q24" s="2"/>
      <c r="R24" s="2"/>
      <c r="S24" s="74"/>
      <c r="T24" s="45"/>
      <c r="U24" s="8"/>
    </row>
    <row r="25" spans="1:21" ht="20.25" customHeight="1">
      <c r="A25" s="6"/>
      <c r="B25" s="77" t="str">
        <f>IF(SUM(F21:F24)&gt;1,"ATTENTION : NE SAISISSEZ QU'UNE VALEUR '1' DANS UNE DES CASES POUR E2 !!!   "," ")</f>
        <v xml:space="preserve"> </v>
      </c>
      <c r="C25" s="77"/>
      <c r="D25" s="77"/>
      <c r="E25" s="77"/>
      <c r="F25" s="77"/>
      <c r="G25" s="62"/>
      <c r="H25" s="6"/>
      <c r="J25" s="2"/>
      <c r="K25" s="2"/>
      <c r="L25" s="2"/>
      <c r="M25" s="2"/>
      <c r="N25" s="2"/>
      <c r="O25" s="2"/>
      <c r="P25" s="2"/>
      <c r="Q25" s="2"/>
      <c r="R25" s="2"/>
      <c r="S25" s="2"/>
      <c r="U25" s="8"/>
    </row>
    <row r="26" spans="1:21">
      <c r="A26" s="6"/>
      <c r="B26" s="2"/>
      <c r="C26" s="2"/>
      <c r="D26" s="2"/>
      <c r="E26" s="2"/>
      <c r="F26" s="2"/>
      <c r="G26" s="8"/>
      <c r="H26" s="6"/>
      <c r="J26" s="2"/>
      <c r="K26" s="2"/>
      <c r="L26" s="2"/>
      <c r="M26" s="2"/>
      <c r="N26" s="2"/>
      <c r="O26" s="2"/>
      <c r="P26" s="2"/>
      <c r="Q26" s="2"/>
      <c r="R26" s="2"/>
      <c r="S26" s="2"/>
      <c r="U26" s="8"/>
    </row>
    <row r="27" spans="1:21" ht="15">
      <c r="A27" s="6"/>
      <c r="B27" s="2"/>
      <c r="C27" s="2"/>
      <c r="D27" s="2"/>
      <c r="E27" s="2"/>
      <c r="F27" s="2"/>
      <c r="G27" s="8"/>
      <c r="H27" s="6"/>
      <c r="I27" s="65" t="s">
        <v>56</v>
      </c>
      <c r="J27" s="2"/>
      <c r="K27" s="2"/>
      <c r="L27" s="2"/>
      <c r="M27" s="2"/>
      <c r="N27" s="2"/>
      <c r="O27" s="2"/>
      <c r="P27" s="2"/>
      <c r="Q27" s="2"/>
      <c r="R27" s="2"/>
      <c r="S27" s="2"/>
      <c r="U27" s="8"/>
    </row>
    <row r="28" spans="1:21" ht="15">
      <c r="A28" s="66"/>
      <c r="B28" s="67"/>
      <c r="C28" s="67"/>
      <c r="D28" s="67"/>
      <c r="E28" s="67"/>
      <c r="F28" s="67"/>
      <c r="G28" s="68"/>
      <c r="H28" s="66"/>
      <c r="I28" s="67"/>
      <c r="J28" s="69"/>
      <c r="K28" s="69"/>
      <c r="L28" s="69"/>
      <c r="M28" s="67"/>
      <c r="N28" s="67"/>
      <c r="O28" s="67"/>
      <c r="P28" s="67"/>
      <c r="Q28" s="67"/>
      <c r="R28" s="67"/>
      <c r="S28" s="67"/>
      <c r="T28" s="67"/>
      <c r="U28" s="68"/>
    </row>
    <row r="29" spans="1:21">
      <c r="B29" s="2"/>
      <c r="C29" s="2"/>
      <c r="D29" s="2"/>
      <c r="E29" s="2"/>
      <c r="F29" s="2"/>
      <c r="G29" s="2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sheetProtection selectLockedCells="1" selectUnlockedCells="1"/>
  <protectedRanges>
    <protectedRange password="A40D" sqref="B1:F7 B8:E12 B14:E18 B20:E24 I1:T15 I16 J17:J20 I17:T25 N16:T16 J17:J20" name="Plage1"/>
  </protectedRanges>
  <mergeCells count="54">
    <mergeCell ref="B1:F1"/>
    <mergeCell ref="I1:T1"/>
    <mergeCell ref="B2:C2"/>
    <mergeCell ref="D2:F2"/>
    <mergeCell ref="I2:L2"/>
    <mergeCell ref="M2:T2"/>
    <mergeCell ref="I3:L3"/>
    <mergeCell ref="B4:C4"/>
    <mergeCell ref="I4:L4"/>
    <mergeCell ref="B5:C5"/>
    <mergeCell ref="I5:L5"/>
    <mergeCell ref="B6:F6"/>
    <mergeCell ref="I6:T6"/>
    <mergeCell ref="B7:D7"/>
    <mergeCell ref="J7:O7"/>
    <mergeCell ref="R7:S7"/>
    <mergeCell ref="L8:M8"/>
    <mergeCell ref="N8:O8"/>
    <mergeCell ref="R8:S8"/>
    <mergeCell ref="L9:M9"/>
    <mergeCell ref="N9:O9"/>
    <mergeCell ref="R9:S9"/>
    <mergeCell ref="L10:M10"/>
    <mergeCell ref="N10:O10"/>
    <mergeCell ref="R10:S10"/>
    <mergeCell ref="C11:D11"/>
    <mergeCell ref="E11:E12"/>
    <mergeCell ref="F11:F12"/>
    <mergeCell ref="L11:M11"/>
    <mergeCell ref="N11:O11"/>
    <mergeCell ref="R11:S11"/>
    <mergeCell ref="B12:C12"/>
    <mergeCell ref="L12:M12"/>
    <mergeCell ref="N12:O12"/>
    <mergeCell ref="R12:S12"/>
    <mergeCell ref="B13:F13"/>
    <mergeCell ref="B14:D14"/>
    <mergeCell ref="B15:D15"/>
    <mergeCell ref="I15:K15"/>
    <mergeCell ref="B16:D16"/>
    <mergeCell ref="I16:K16"/>
    <mergeCell ref="L16:M16"/>
    <mergeCell ref="N16:R16"/>
    <mergeCell ref="B17:D17"/>
    <mergeCell ref="B18:D18"/>
    <mergeCell ref="B19:F19"/>
    <mergeCell ref="B20:D20"/>
    <mergeCell ref="K20:L21"/>
    <mergeCell ref="S20:T21"/>
    <mergeCell ref="B21:D21"/>
    <mergeCell ref="B22:D22"/>
    <mergeCell ref="B23:D23"/>
    <mergeCell ref="B24:D24"/>
    <mergeCell ref="B25:F25"/>
  </mergeCells>
  <conditionalFormatting sqref="T8">
    <cfRule type="expression" dxfId="3" priority="1" stopIfTrue="1">
      <formula>"SI(Y2&lt;=2)"</formula>
    </cfRule>
  </conditionalFormatting>
  <conditionalFormatting sqref="T16">
    <cfRule type="cellIs" dxfId="2" priority="3" stopIfTrue="1" operator="lessThanOrEqual">
      <formula>2</formula>
    </cfRule>
    <cfRule type="cellIs" dxfId="1" priority="4" stopIfTrue="1" operator="greaterThan">
      <formula>2</formula>
    </cfRule>
    <cfRule type="expression" dxfId="0" priority="2" stopIfTrue="1">
      <formula>Feuil1!$R$18</formula>
    </cfRule>
  </conditionalFormatting>
  <pageMargins left="0.70866141732283472" right="0.70866141732283472" top="0.74803149606299213" bottom="0.74803149606299213" header="0.51181102362204722" footer="0.51181102362204722"/>
  <pageSetup paperSize="9" scale="61" firstPageNumber="0" fitToWidth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 DELOUSTAL</dc:creator>
  <cp:lastModifiedBy>Aurélie DELOUSTAL</cp:lastModifiedBy>
  <cp:lastPrinted>2019-09-25T08:43:00Z</cp:lastPrinted>
  <dcterms:created xsi:type="dcterms:W3CDTF">2019-09-25T12:40:03Z</dcterms:created>
  <dcterms:modified xsi:type="dcterms:W3CDTF">2019-09-25T12:40:03Z</dcterms:modified>
</cp:coreProperties>
</file>